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illeboisguillaume.sharepoint.com/sites/FINANCES/Documents partages/_ancien/SUBVENTIONS/03 - DEMANDES de subventions pour Ville et CCAS/2023 FONDS VERT végétalisation cour Bernanos/Justificatifs demande/"/>
    </mc:Choice>
  </mc:AlternateContent>
  <xr:revisionPtr revIDLastSave="0" documentId="8_{3B674C6D-3E1A-42BC-B404-8A7BB5C190E1}" xr6:coauthVersionLast="47" xr6:coauthVersionMax="47" xr10:uidLastSave="{00000000-0000-0000-0000-000000000000}"/>
  <bookViews>
    <workbookView xWindow="-120" yWindow="-120" windowWidth="29040" windowHeight="15720" activeTab="1" xr2:uid="{3F6343F7-FCF1-4665-84B4-ADA07FAA8AC6}"/>
  </bookViews>
  <sheets>
    <sheet name="Feuil1" sheetId="1" r:id="rId1"/>
    <sheet name="Référence financement maxi" sheetId="2" r:id="rId2"/>
  </sheets>
  <definedNames>
    <definedName name="Reste_à_charge_Ville_ou_CCAS">'Référence financement maxi'!$A$1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2" l="1"/>
  <c r="C11" i="2"/>
  <c r="H13" i="2"/>
  <c r="H12" i="2"/>
  <c r="H8" i="2"/>
  <c r="F7" i="2"/>
  <c r="G7" i="2" s="1"/>
  <c r="G9" i="2" s="1"/>
  <c r="F9" i="2" s="1"/>
  <c r="H9" i="2" s="1"/>
  <c r="G8" i="2"/>
  <c r="C7" i="2"/>
  <c r="H7" i="2" l="1"/>
  <c r="H11" i="2"/>
</calcChain>
</file>

<file path=xl/sharedStrings.xml><?xml version="1.0" encoding="utf-8"?>
<sst xmlns="http://schemas.openxmlformats.org/spreadsheetml/2006/main" count="20" uniqueCount="20">
  <si>
    <t>PLAN DE FINANCEMENT PREVISIONNEL</t>
  </si>
  <si>
    <t>OPERATION</t>
  </si>
  <si>
    <t>MONTANT HT</t>
  </si>
  <si>
    <t>TVA</t>
  </si>
  <si>
    <t>FINANCEURS</t>
  </si>
  <si>
    <t>Base subvention</t>
  </si>
  <si>
    <t>Montant
subvention attendu</t>
  </si>
  <si>
    <t>Part du financement</t>
  </si>
  <si>
    <t>TOTAL FINANCEMENT</t>
  </si>
  <si>
    <t xml:space="preserve">Aménagement végétalisé de la cour de l'école Bernanos avec implantations de jeux
(Maîtrise d'ouvrage + travaux)
</t>
  </si>
  <si>
    <t>Département de Seine-Maritime</t>
  </si>
  <si>
    <t>30 % du montant HT</t>
  </si>
  <si>
    <t>Agence de l'eau
Seine Normandie</t>
  </si>
  <si>
    <r>
      <t>48 € par 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végétalisé</t>
    </r>
  </si>
  <si>
    <t>Fonds vert axe 2</t>
  </si>
  <si>
    <t>TOTAL FINANCEMENT EXTERNES :</t>
  </si>
  <si>
    <t>soit :</t>
  </si>
  <si>
    <t>TOTAL OPERATION TTC :</t>
  </si>
  <si>
    <t>RESTE A CHARGE VILLE DE BOIS-GUILLAUME HT :</t>
  </si>
  <si>
    <t>RESTE A CHARGE VILLE DE BOIS-GUILLAUME TTC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</si>
</sst>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10" fontId="0" fillId="0" borderId="0" xfId="1" applyNumberFormat="1" applyFont="1"/>
    <xf numFmtId="164" fontId="0" fillId="0" borderId="0" xfId="0" applyNumberFormat="1" applyAlignment="1">
      <alignment horizont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164" fontId="4" fillId="0" borderId="5" xfId="0" applyNumberFormat="1" applyFont="1" applyBorder="1" applyAlignment="1">
      <alignment vertical="center" wrapText="1"/>
    </xf>
    <xf numFmtId="10" fontId="4" fillId="0" borderId="6" xfId="0" applyNumberFormat="1" applyFont="1" applyBorder="1" applyAlignment="1">
      <alignment vertical="center"/>
    </xf>
    <xf numFmtId="164" fontId="5" fillId="0" borderId="7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 wrapText="1"/>
    </xf>
    <xf numFmtId="0" fontId="0" fillId="0" borderId="0" xfId="0" applyAlignment="1">
      <alignment horizontal="left" vertical="center"/>
    </xf>
    <xf numFmtId="164" fontId="2" fillId="0" borderId="0" xfId="0" applyNumberFormat="1" applyFont="1" applyAlignment="1">
      <alignment vertical="center"/>
    </xf>
    <xf numFmtId="0" fontId="0" fillId="0" borderId="0" xfId="0" applyAlignment="1">
      <alignment horizontal="left" vertical="center" wrapText="1"/>
    </xf>
    <xf numFmtId="164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/>
    </xf>
    <xf numFmtId="164" fontId="2" fillId="0" borderId="0" xfId="0" applyNumberFormat="1" applyFont="1" applyAlignment="1">
      <alignment horizontal="right" vertical="center"/>
    </xf>
    <xf numFmtId="164" fontId="7" fillId="2" borderId="12" xfId="0" applyNumberFormat="1" applyFont="1" applyFill="1" applyBorder="1" applyAlignment="1">
      <alignment horizontal="right" vertical="center"/>
    </xf>
    <xf numFmtId="164" fontId="2" fillId="0" borderId="12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 wrapText="1"/>
    </xf>
    <xf numFmtId="164" fontId="0" fillId="0" borderId="6" xfId="0" applyNumberFormat="1" applyBorder="1" applyAlignment="1">
      <alignment horizontal="left" vertical="center"/>
    </xf>
    <xf numFmtId="164" fontId="0" fillId="0" borderId="6" xfId="0" applyNumberFormat="1" applyBorder="1" applyAlignment="1">
      <alignment horizontal="left" vertical="center" wrapText="1"/>
    </xf>
    <xf numFmtId="164" fontId="0" fillId="0" borderId="9" xfId="0" applyNumberFormat="1" applyBorder="1" applyAlignment="1">
      <alignment horizontal="left" vertical="center" wrapText="1"/>
    </xf>
    <xf numFmtId="164" fontId="4" fillId="0" borderId="10" xfId="0" applyNumberFormat="1" applyFont="1" applyBorder="1" applyAlignment="1">
      <alignment vertical="center" wrapText="1"/>
    </xf>
    <xf numFmtId="10" fontId="4" fillId="0" borderId="9" xfId="0" applyNumberFormat="1" applyFont="1" applyBorder="1" applyAlignment="1">
      <alignment vertical="center"/>
    </xf>
    <xf numFmtId="164" fontId="5" fillId="0" borderId="11" xfId="0" applyNumberFormat="1" applyFont="1" applyBorder="1" applyAlignment="1">
      <alignment vertic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right" vertical="center"/>
    </xf>
    <xf numFmtId="164" fontId="2" fillId="0" borderId="12" xfId="0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164" fontId="0" fillId="0" borderId="5" xfId="0" applyNumberFormat="1" applyBorder="1"/>
    <xf numFmtId="0" fontId="0" fillId="0" borderId="0" xfId="0" applyAlignment="1">
      <alignment horizontal="center"/>
    </xf>
    <xf numFmtId="0" fontId="0" fillId="0" borderId="4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164" fontId="0" fillId="0" borderId="5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A061C-658E-427F-B1AE-EA53F03F1967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BBC9A-E0CC-40D5-A3C5-8837765E9E38}">
  <dimension ref="A1:H14"/>
  <sheetViews>
    <sheetView tabSelected="1" workbookViewId="0">
      <selection activeCell="D18" sqref="D18"/>
    </sheetView>
  </sheetViews>
  <sheetFormatPr baseColWidth="10" defaultRowHeight="15" x14ac:dyDescent="0.25"/>
  <cols>
    <col min="1" max="1" width="26.5703125" customWidth="1"/>
    <col min="2" max="2" width="12.7109375" customWidth="1"/>
    <col min="4" max="4" width="30.42578125" customWidth="1"/>
    <col min="7" max="7" width="13.140625" customWidth="1"/>
    <col min="8" max="8" width="17.85546875" customWidth="1"/>
  </cols>
  <sheetData>
    <row r="1" spans="1:8" x14ac:dyDescent="0.25">
      <c r="A1" s="1">
        <v>0.2</v>
      </c>
    </row>
    <row r="4" spans="1:8" ht="15.75" thickBot="1" x14ac:dyDescent="0.3">
      <c r="B4" s="2"/>
      <c r="C4" s="2"/>
      <c r="D4" s="2"/>
      <c r="E4" s="2"/>
      <c r="F4" s="2"/>
      <c r="G4" s="2"/>
      <c r="H4" s="2"/>
    </row>
    <row r="5" spans="1:8" ht="23.25" x14ac:dyDescent="0.25">
      <c r="A5" s="22" t="s">
        <v>0</v>
      </c>
      <c r="B5" s="20"/>
      <c r="C5" s="20"/>
      <c r="D5" s="20"/>
      <c r="E5" s="20"/>
      <c r="F5" s="20"/>
      <c r="G5" s="20"/>
      <c r="H5" s="21"/>
    </row>
    <row r="6" spans="1:8" ht="45" x14ac:dyDescent="0.25">
      <c r="A6" s="3" t="s">
        <v>1</v>
      </c>
      <c r="B6" s="4" t="s">
        <v>2</v>
      </c>
      <c r="C6" s="4" t="s">
        <v>3</v>
      </c>
      <c r="D6" s="23" t="s">
        <v>4</v>
      </c>
      <c r="E6" s="5" t="s">
        <v>5</v>
      </c>
      <c r="F6" s="5" t="s">
        <v>6</v>
      </c>
      <c r="G6" s="5" t="s">
        <v>7</v>
      </c>
      <c r="H6" s="6" t="s">
        <v>8</v>
      </c>
    </row>
    <row r="7" spans="1:8" ht="30" x14ac:dyDescent="0.25">
      <c r="A7" s="36" t="s">
        <v>9</v>
      </c>
      <c r="B7" s="38">
        <v>180000</v>
      </c>
      <c r="C7" s="38">
        <f>B7*20/100</f>
        <v>36000</v>
      </c>
      <c r="D7" s="24" t="s">
        <v>10</v>
      </c>
      <c r="E7" s="7" t="s">
        <v>11</v>
      </c>
      <c r="F7" s="8">
        <f>B7*30%</f>
        <v>54000</v>
      </c>
      <c r="G7" s="9">
        <f>(F7/B7)</f>
        <v>0.3</v>
      </c>
      <c r="H7" s="10">
        <f>F7</f>
        <v>54000</v>
      </c>
    </row>
    <row r="8" spans="1:8" ht="32.25" customHeight="1" x14ac:dyDescent="0.25">
      <c r="A8" s="36"/>
      <c r="B8" s="38"/>
      <c r="C8" s="38"/>
      <c r="D8" s="25" t="s">
        <v>12</v>
      </c>
      <c r="E8" s="7" t="s">
        <v>13</v>
      </c>
      <c r="F8" s="8">
        <v>13680</v>
      </c>
      <c r="G8" s="9">
        <f>F8/B7</f>
        <v>7.5999999999999998E-2</v>
      </c>
      <c r="H8" s="10">
        <f>F8</f>
        <v>13680</v>
      </c>
    </row>
    <row r="9" spans="1:8" ht="27" customHeight="1" thickBot="1" x14ac:dyDescent="0.3">
      <c r="A9" s="37"/>
      <c r="B9" s="39"/>
      <c r="C9" s="39"/>
      <c r="D9" s="26" t="s">
        <v>14</v>
      </c>
      <c r="E9" s="11"/>
      <c r="F9" s="27">
        <f>B7*G9</f>
        <v>76320</v>
      </c>
      <c r="G9" s="28">
        <f>80%-G7-G8</f>
        <v>0.42399999999999999</v>
      </c>
      <c r="H9" s="29">
        <f>F9</f>
        <v>76320</v>
      </c>
    </row>
    <row r="10" spans="1:8" ht="15.75" thickBot="1" x14ac:dyDescent="0.3">
      <c r="A10" s="12"/>
      <c r="B10" s="13"/>
      <c r="C10" s="13"/>
      <c r="D10" s="17"/>
      <c r="E10" s="14"/>
      <c r="F10" s="14"/>
      <c r="G10" s="15"/>
      <c r="H10" s="15"/>
    </row>
    <row r="11" spans="1:8" ht="15.75" thickBot="1" x14ac:dyDescent="0.3">
      <c r="A11" s="16"/>
      <c r="B11" s="16" t="s">
        <v>17</v>
      </c>
      <c r="C11" s="32">
        <f>SUM(B7:C9)</f>
        <v>216000</v>
      </c>
      <c r="D11" s="17"/>
      <c r="E11" s="30"/>
      <c r="F11" s="30"/>
      <c r="G11" s="30" t="s">
        <v>15</v>
      </c>
      <c r="H11" s="18">
        <f>SUM(H7:H9)</f>
        <v>144000</v>
      </c>
    </row>
    <row r="12" spans="1:8" ht="15.75" thickBot="1" x14ac:dyDescent="0.3">
      <c r="B12" s="35"/>
      <c r="C12" s="35"/>
      <c r="F12" s="31"/>
      <c r="G12" s="31" t="s">
        <v>18</v>
      </c>
      <c r="H12" s="19">
        <f>B7-H11</f>
        <v>36000</v>
      </c>
    </row>
    <row r="13" spans="1:8" x14ac:dyDescent="0.25">
      <c r="G13" s="33" t="s">
        <v>16</v>
      </c>
      <c r="H13" s="1">
        <f>H12/B7</f>
        <v>0.2</v>
      </c>
    </row>
    <row r="14" spans="1:8" x14ac:dyDescent="0.25">
      <c r="G14" s="33" t="s">
        <v>19</v>
      </c>
      <c r="H14" s="34">
        <f>C11-H11</f>
        <v>72000</v>
      </c>
    </row>
  </sheetData>
  <mergeCells count="4">
    <mergeCell ref="B12:C12"/>
    <mergeCell ref="A7:A9"/>
    <mergeCell ref="B7:B9"/>
    <mergeCell ref="C7:C9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cdbb8ce-2c16-4594-a470-bdf060b3eccd" xsi:nil="true"/>
    <lcf76f155ced4ddcb4097134ff3c332f xmlns="e1dbf6f0-f600-49cd-b91e-d5bb5e41487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2782DB08BD2E4FAFC80AB1D6D91437" ma:contentTypeVersion="10" ma:contentTypeDescription="Crée un document." ma:contentTypeScope="" ma:versionID="82084eb18511e57f7354368566e7e514">
  <xsd:schema xmlns:xsd="http://www.w3.org/2001/XMLSchema" xmlns:xs="http://www.w3.org/2001/XMLSchema" xmlns:p="http://schemas.microsoft.com/office/2006/metadata/properties" xmlns:ns2="e1dbf6f0-f600-49cd-b91e-d5bb5e41487c" xmlns:ns3="acdbb8ce-2c16-4594-a470-bdf060b3eccd" targetNamespace="http://schemas.microsoft.com/office/2006/metadata/properties" ma:root="true" ma:fieldsID="fcd324ad86fe99f8f2a9fefdceb5eaf9" ns2:_="" ns3:_="">
    <xsd:import namespace="e1dbf6f0-f600-49cd-b91e-d5bb5e41487c"/>
    <xsd:import namespace="acdbb8ce-2c16-4594-a470-bdf060b3ec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dbf6f0-f600-49cd-b91e-d5bb5e4148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alises d’images" ma:readOnly="false" ma:fieldId="{5cf76f15-5ced-4ddc-b409-7134ff3c332f}" ma:taxonomyMulti="true" ma:sspId="c151e943-f234-43a3-9d5d-d47e735464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dbb8ce-2c16-4594-a470-bdf060b3eccd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6846856-f8ca-4a54-a440-75d537cf19e6}" ma:internalName="TaxCatchAll" ma:showField="CatchAllData" ma:web="acdbb8ce-2c16-4594-a470-bdf060b3ec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35DE03E-C861-4E20-A7B2-7DCEAF9EFA6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DE04F88-284C-4C54-885D-2E8AA107F033}">
  <ds:schemaRefs>
    <ds:schemaRef ds:uri="http://schemas.microsoft.com/office/2006/metadata/properties"/>
    <ds:schemaRef ds:uri="http://schemas.microsoft.com/office/infopath/2007/PartnerControls"/>
    <ds:schemaRef ds:uri="acdbb8ce-2c16-4594-a470-bdf060b3eccd"/>
    <ds:schemaRef ds:uri="e1dbf6f0-f600-49cd-b91e-d5bb5e41487c"/>
  </ds:schemaRefs>
</ds:datastoreItem>
</file>

<file path=customXml/itemProps3.xml><?xml version="1.0" encoding="utf-8"?>
<ds:datastoreItem xmlns:ds="http://schemas.openxmlformats.org/officeDocument/2006/customXml" ds:itemID="{97FDCEDB-33AA-494B-A3C2-092DEF2178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dbf6f0-f600-49cd-b91e-d5bb5e41487c"/>
    <ds:schemaRef ds:uri="acdbb8ce-2c16-4594-a470-bdf060b3ec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Feuil1</vt:lpstr>
      <vt:lpstr>Référence financement maxi</vt:lpstr>
      <vt:lpstr>Reste_à_charge_Ville_ou_CCAS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SUBV</dc:creator>
  <cp:lastModifiedBy>Francois VERDEZ</cp:lastModifiedBy>
  <dcterms:created xsi:type="dcterms:W3CDTF">2023-06-29T07:54:11Z</dcterms:created>
  <dcterms:modified xsi:type="dcterms:W3CDTF">2023-07-07T08:03:36Z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0x010100982782DB08BD2E4FAFC80AB1D6D91437</vt:lpwstr>
  </property>
  <property fmtid="{D5CDD505-2E9C-101B-9397-08002B2CF9AE}" pid="3" name="MediaServiceImageTags">
    <vt:lpwstr/>
  </property>
</Properties>
</file>